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9"/>
  <workbookPr/>
  <mc:AlternateContent xmlns:mc="http://schemas.openxmlformats.org/markup-compatibility/2006">
    <mc:Choice Requires="x15">
      <x15ac:absPath xmlns:x15ac="http://schemas.microsoft.com/office/spreadsheetml/2010/11/ac" url="D:\USERS\vitkov\Tonery\2022\034\1 výzva\"/>
    </mc:Choice>
  </mc:AlternateContent>
  <xr:revisionPtr revIDLastSave="0" documentId="13_ncr:1_{247A3109-4DCE-4857-949B-7605B03BB0B0}" xr6:coauthVersionLast="36" xr6:coauthVersionMax="47" xr10:uidLastSave="{00000000-0000-0000-0000-000000000000}"/>
  <bookViews>
    <workbookView xWindow="0" yWindow="0" windowWidth="28800" windowHeight="9825" xr2:uid="{00000000-000D-0000-FFFF-FFFF00000000}"/>
  </bookViews>
  <sheets>
    <sheet name="Tonery" sheetId="1" r:id="rId1"/>
  </sheets>
  <definedNames>
    <definedName name="_xlnm.Print_Area" localSheetId="0">Tonery!$B$2:$T$19</definedName>
  </definedNames>
  <calcPr calcId="191029"/>
</workbook>
</file>

<file path=xl/calcChain.xml><?xml version="1.0" encoding="utf-8"?>
<calcChain xmlns="http://schemas.openxmlformats.org/spreadsheetml/2006/main">
  <c r="O11" i="1" l="1"/>
  <c r="O12" i="1"/>
  <c r="O13" i="1"/>
  <c r="O14" i="1"/>
  <c r="O15" i="1"/>
  <c r="R11" i="1"/>
  <c r="S11" i="1"/>
  <c r="R12" i="1"/>
  <c r="S12" i="1"/>
  <c r="R13" i="1"/>
  <c r="S13" i="1"/>
  <c r="R14" i="1"/>
  <c r="S14" i="1"/>
  <c r="R15" i="1"/>
  <c r="S15" i="1"/>
  <c r="H11" i="1"/>
  <c r="H12" i="1"/>
  <c r="H13" i="1"/>
  <c r="H14" i="1"/>
  <c r="H15" i="1"/>
  <c r="O10" i="1"/>
  <c r="O16" i="1"/>
  <c r="R10" i="1"/>
  <c r="S10" i="1"/>
  <c r="R16" i="1"/>
  <c r="S16" i="1"/>
  <c r="H10" i="1"/>
  <c r="H16" i="1"/>
  <c r="R9" i="1"/>
  <c r="S9" i="1"/>
  <c r="O9" i="1"/>
  <c r="H9" i="1"/>
  <c r="H8" i="1" l="1"/>
  <c r="S8" i="1" l="1"/>
  <c r="R8" i="1"/>
  <c r="O8" i="1"/>
  <c r="O7" i="1" l="1"/>
  <c r="P19" i="1" s="1"/>
  <c r="S7" i="1" l="1"/>
  <c r="R7" i="1"/>
  <c r="Q19" i="1" s="1"/>
</calcChain>
</file>

<file path=xl/sharedStrings.xml><?xml version="1.0" encoding="utf-8"?>
<sst xmlns="http://schemas.openxmlformats.org/spreadsheetml/2006/main" count="86" uniqueCount="55">
  <si>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</si>
  <si>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</si>
  <si>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</si>
  <si>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</si>
  <si>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</si>
  <si>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</si>
  <si>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</si>
  <si>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</si>
  <si>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</si>
  <si>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</si>
  <si>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</si>
  <si>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</si>
  <si>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</si>
  <si>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>30125000-1 - Části a příslušenství fotokopírovacích strojů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</si>
  <si>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</si>
  <si>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</si>
  <si>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</si>
  <si>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</si>
  <si>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</si>
  <si>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</si>
  <si>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</si>
  <si>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</si>
  <si>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</si>
  <si>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</si>
  <si>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</si>
  <si>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</si>
  <si>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</si>
  <si>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</si>
  <si>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ks</t>
  </si>
  <si>
    <t>NE</t>
  </si>
  <si>
    <t>Samostatná faktura</t>
  </si>
  <si>
    <t>Příloha č. 2 Kupní smlouvy - technická specifikace
Tonery (II.) 034 - 2022 (originální)</t>
  </si>
  <si>
    <t>sada</t>
  </si>
  <si>
    <t>Originální toner. Výtěžnost 3 000 stran.</t>
  </si>
  <si>
    <t xml:space="preserve">Originální toner. Výtěžnost 10 000 stran.				</t>
  </si>
  <si>
    <t xml:space="preserve">Originální sada barevných tonerů CMY. Výtěžnost 20 000 stran / ks . Sada 3 ks barev.  </t>
  </si>
  <si>
    <t>Originální toner. Výtěžnost 30 000 stran.</t>
  </si>
  <si>
    <t>Originální toner. Výtěžnost 20 000 stran.</t>
  </si>
  <si>
    <t xml:space="preserve">Originální sada barevných tonerů CMY. Výtěžnost 20 000 stran / ks . Sada 3 ks barev. 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</si>
  <si>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</si>
  <si>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color theme="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color theme="1"/>
        <rFont val="Calibri"/>
        <family val="2"/>
        <charset val="238"/>
        <scheme val="minor"/>
      </rPr>
      <t>: NÁZEV A ČÍSLO DOTAČNÍHO PROJEKTU</t>
    </r>
  </si>
  <si>
    <t>Veleslavínova 42, 
301 00 Plzeň,
Fakulta pedagogická - Děkanát, 
místnost VC 315</t>
  </si>
  <si>
    <t>DFPE - Bc. Veronika Forstová,
Tel.: 37763 6001,
E-mail: vforstov@fpe.zcu.cz</t>
  </si>
  <si>
    <t>EO - Václava Vlková, 
Tel.: 37763 1146,
E-mail: vlkovav@rek.zcu.cz</t>
  </si>
  <si>
    <t xml:space="preserve">Univerzitní 8, 
301 00 Plzeň,
Rektorát - Ekonomický odbor,
místnost UR 221 </t>
  </si>
  <si>
    <t>NTC - Bc. Martin Šafránek,
Tel.: 37763 4792,
E-mail: safranek@ntc.zcu.cz</t>
  </si>
  <si>
    <t>Teslova 9F,  
301 00 Plzeň,
Nové technologie – výzkumné centrum,
místnost TF 207</t>
  </si>
  <si>
    <t>Originální obrazový válec černé barvy (Black) určen pro barevné multifunkční tiskárny OKI MC 853 a MC 873. Výtěžnost 30 000 stran.</t>
  </si>
  <si>
    <t>Název projektu: LABIR-PAV / Předaplikační výzkum infračervených technologií
Číslo projektu: CZ.02.1.01/0.0/0.0/18_069/0010018</t>
  </si>
  <si>
    <r>
      <t xml:space="preserve">Originální obrazový válec do tiskárny OKI MC853 -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</si>
  <si>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>Toner do tiskárny OKI B412 -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</si>
  <si>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r>
      <t xml:space="preserve">Toner do tiskárny HP Laser Jet Pro M404dn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</si>
  <si>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Tonery Kyocera CS 4052ci KX - </t>
    </r>
    <r>
      <rPr>
        <b/>
        <sz val="11"/>
        <color theme="1"/>
        <rFont val="Calibri"/>
        <family val="2"/>
        <charset val="238"/>
        <scheme val="minor"/>
      </rPr>
      <t xml:space="preserve">barevný </t>
    </r>
  </si>
  <si>
    <r>
      <t xml:space="preserve">Toner Kyocera CS 4052ci KX - </t>
    </r>
    <r>
      <rPr>
        <b/>
        <sz val="11"/>
        <color theme="1"/>
        <rFont val="Calibri"/>
        <family val="2"/>
        <charset val="238"/>
        <scheme val="minor"/>
      </rPr>
      <t>magenta</t>
    </r>
  </si>
  <si>
    <r>
      <t xml:space="preserve">Toner Kyocera CS 4052ci KX - </t>
    </r>
    <r>
      <rPr>
        <b/>
        <sz val="11"/>
        <color theme="1"/>
        <rFont val="Calibri"/>
        <family val="2"/>
        <charset val="238"/>
        <scheme val="minor"/>
      </rPr>
      <t>černý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</si>
</sst>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6" fillId="0" borderId="0"/>
  </cellStyleXfs>
  <cellXfs count="172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0" borderId="0" xfId="0" applyFont="1" applyFill="1" applyAlignment="1">
      <alignment vertical="center"/>
    </xf>
    <xf numFmtId="49" fontId="0" fillId="0" borderId="0" xfId="0" applyNumberFormat="1" applyFill="1" applyAlignment="1">
      <alignment horizontal="center" vertical="top" wrapText="1"/>
    </xf>
    <xf numFmtId="0" fontId="18" fillId="0" borderId="0" xfId="0" applyFont="1" applyAlignment="1">
      <alignment vertical="top" wrapText="1"/>
    </xf>
    <xf numFmtId="0" fontId="13" fillId="0" borderId="0" xfId="0" applyFont="1" applyAlignment="1">
      <alignment horizontal="left" vertical="center" wrapText="1"/>
    </xf>
    <xf numFmtId="0" fontId="20" fillId="6" borderId="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21" fillId="0" borderId="0" xfId="0" applyFont="1"/>
    <xf numFmtId="0" fontId="21" fillId="0" borderId="0" xfId="0" applyFont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 wrapText="1"/>
    </xf>
    <xf numFmtId="0" fontId="17" fillId="6" borderId="4" xfId="0" applyFont="1" applyFill="1" applyBorder="1" applyAlignment="1">
      <alignment horizontal="center" vertical="center" wrapText="1"/>
    </xf>
    <xf numFmtId="0" fontId="0" fillId="0" borderId="7" xfId="0" applyBorder="1"/>
    <xf numFmtId="0" fontId="0" fillId="4" borderId="11" xfId="0" applyFill="1" applyBorder="1" applyAlignment="1">
      <alignment horizontal="center" vertical="center"/>
    </xf>
    <xf numFmtId="164" fontId="0" fillId="0" borderId="11" xfId="0" applyNumberFormat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 wrapText="1"/>
    </xf>
    <xf numFmtId="0" fontId="17" fillId="3" borderId="8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164" fontId="0" fillId="0" borderId="8" xfId="0" applyNumberFormat="1" applyBorder="1" applyAlignment="1">
      <alignment horizontal="right" vertical="center" indent="1"/>
    </xf>
    <xf numFmtId="164" fontId="0" fillId="3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4" borderId="16" xfId="0" applyFill="1" applyBorder="1" applyAlignment="1">
      <alignment horizontal="center" vertical="center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164" fontId="0" fillId="3" borderId="18" xfId="0" applyNumberFormat="1" applyFill="1" applyBorder="1" applyAlignment="1">
      <alignment horizontal="right" vertical="center" indent="1"/>
    </xf>
    <xf numFmtId="0" fontId="3" fillId="3" borderId="18" xfId="0" applyFont="1" applyFill="1" applyBorder="1" applyAlignment="1">
      <alignment horizontal="left" vertical="center" wrapText="1" indent="1"/>
    </xf>
    <xf numFmtId="0" fontId="3" fillId="3" borderId="13" xfId="0" applyFont="1" applyFill="1" applyBorder="1" applyAlignment="1">
      <alignment horizontal="left" vertical="center" wrapText="1" indent="1"/>
    </xf>
    <xf numFmtId="0" fontId="3" fillId="3" borderId="8" xfId="0" applyFont="1" applyFill="1" applyBorder="1" applyAlignment="1">
      <alignment horizontal="left" vertical="center" wrapText="1" indent="1"/>
    </xf>
    <xf numFmtId="3" fontId="0" fillId="2" borderId="19" xfId="0" applyNumberForma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left" vertical="center" wrapText="1" inden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4" borderId="20" xfId="0" applyFill="1" applyBorder="1" applyAlignment="1">
      <alignment horizontal="center" vertical="center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3" fillId="3" borderId="16" xfId="0" applyFont="1" applyFill="1" applyBorder="1" applyAlignment="1">
      <alignment horizontal="left" vertical="center" wrapText="1" indent="1"/>
    </xf>
    <xf numFmtId="3" fontId="0" fillId="2" borderId="21" xfId="0" applyNumberForma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left" vertical="center" wrapText="1" indent="1"/>
    </xf>
    <xf numFmtId="3" fontId="0" fillId="3" borderId="22" xfId="0" applyNumberForma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0" fillId="4" borderId="22" xfId="0" applyFill="1" applyBorder="1" applyAlignment="1">
      <alignment horizontal="center" vertical="center"/>
    </xf>
    <xf numFmtId="164" fontId="0" fillId="0" borderId="22" xfId="0" applyNumberFormat="1" applyBorder="1" applyAlignment="1">
      <alignment horizontal="right" vertical="center" indent="1"/>
    </xf>
    <xf numFmtId="164" fontId="0" fillId="3" borderId="22" xfId="0" applyNumberFormat="1" applyFill="1" applyBorder="1" applyAlignment="1">
      <alignment horizontal="right" vertical="center" indent="1"/>
    </xf>
    <xf numFmtId="165" fontId="0" fillId="0" borderId="22" xfId="0" applyNumberFormat="1" applyBorder="1" applyAlignment="1">
      <alignment horizontal="right" vertical="center" indent="1"/>
    </xf>
    <xf numFmtId="0" fontId="0" fillId="0" borderId="22" xfId="0" applyBorder="1" applyAlignment="1">
      <alignment horizontal="center" vertical="center"/>
    </xf>
    <xf numFmtId="3" fontId="0" fillId="2" borderId="23" xfId="0" applyNumberForma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left" vertical="center" wrapText="1" indent="1"/>
    </xf>
    <xf numFmtId="3" fontId="0" fillId="3" borderId="9" xfId="0" applyNumberFormat="1" applyFill="1" applyBorder="1" applyAlignment="1">
      <alignment horizontal="center" vertical="center" wrapText="1"/>
    </xf>
    <xf numFmtId="164" fontId="0" fillId="3" borderId="9" xfId="0" applyNumberFormat="1" applyFill="1" applyBorder="1" applyAlignment="1">
      <alignment horizontal="right" vertical="center" indent="1"/>
    </xf>
    <xf numFmtId="3" fontId="0" fillId="2" borderId="24" xfId="0" applyNumberForma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center" wrapText="1" indent="1"/>
    </xf>
    <xf numFmtId="3" fontId="0" fillId="3" borderId="2" xfId="0" applyNumberFormat="1" applyFill="1" applyBorder="1" applyAlignment="1">
      <alignment horizontal="center" vertical="center" wrapText="1"/>
    </xf>
    <xf numFmtId="164" fontId="0" fillId="3" borderId="2" xfId="0" applyNumberFormat="1" applyFill="1" applyBorder="1" applyAlignment="1">
      <alignment horizontal="right" vertical="center" indent="1"/>
    </xf>
    <xf numFmtId="0" fontId="3" fillId="3" borderId="8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left" vertical="center" wrapText="1" indent="1"/>
    </xf>
    <xf numFmtId="0" fontId="2" fillId="3" borderId="16" xfId="0" applyFont="1" applyFill="1" applyBorder="1" applyAlignment="1">
      <alignment horizontal="left" vertical="center" wrapText="1" indent="1"/>
    </xf>
    <xf numFmtId="0" fontId="2" fillId="3" borderId="22" xfId="0" applyFont="1" applyFill="1" applyBorder="1" applyAlignment="1">
      <alignment horizontal="left" vertical="center" wrapText="1" indent="1"/>
    </xf>
    <xf numFmtId="0" fontId="2" fillId="3" borderId="20" xfId="0" applyFont="1" applyFill="1" applyBorder="1" applyAlignment="1">
      <alignment horizontal="left" vertical="center" wrapText="1" indent="1"/>
    </xf>
    <xf numFmtId="0" fontId="2" fillId="3" borderId="18" xfId="0" applyFont="1" applyFill="1" applyBorder="1" applyAlignment="1">
      <alignment horizontal="left" vertical="center" wrapText="1" indent="1"/>
    </xf>
    <xf numFmtId="0" fontId="2" fillId="3" borderId="2" xfId="0" applyFont="1" applyFill="1" applyBorder="1" applyAlignment="1">
      <alignment horizontal="left" vertical="center" wrapText="1" indent="1"/>
    </xf>
    <xf numFmtId="0" fontId="2" fillId="3" borderId="9" xfId="0" applyFont="1" applyFill="1" applyBorder="1" applyAlignment="1">
      <alignment horizontal="left" vertical="center" wrapText="1" indent="1"/>
    </xf>
    <xf numFmtId="0" fontId="2" fillId="3" borderId="13" xfId="0" applyFont="1" applyFill="1" applyBorder="1" applyAlignment="1">
      <alignment horizontal="left" vertical="center" wrapText="1" inden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21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17" fillId="3" borderId="6" xfId="0" applyFont="1" applyFill="1" applyBorder="1" applyAlignment="1">
      <alignment horizontal="center" vertical="center" wrapText="1"/>
    </xf>
    <xf numFmtId="0" fontId="17" fillId="3" borderId="9" xfId="0" applyFont="1" applyFill="1" applyBorder="1" applyAlignment="1">
      <alignment horizontal="center" vertical="center" wrapText="1"/>
    </xf>
    <xf numFmtId="0" fontId="17" fillId="3" borderId="10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14" fillId="5" borderId="8" xfId="0" applyFont="1" applyFill="1" applyBorder="1" applyAlignment="1" applyProtection="1">
      <alignment horizontal="left" vertical="center" wrapText="1" indent="1"/>
      <protection locked="0"/>
    </xf>
    <xf numFmtId="0" fontId="14" fillId="5" borderId="16" xfId="0" applyFont="1" applyFill="1" applyBorder="1" applyAlignment="1" applyProtection="1">
      <alignment horizontal="left" vertical="center" wrapText="1" indent="1"/>
      <protection locked="0"/>
    </xf>
    <xf numFmtId="0" fontId="14" fillId="5" borderId="22" xfId="0" applyFont="1" applyFill="1" applyBorder="1" applyAlignment="1" applyProtection="1">
      <alignment horizontal="left" vertical="center" wrapText="1" indent="1"/>
      <protection locked="0"/>
    </xf>
    <xf numFmtId="0" fontId="14" fillId="5" borderId="20" xfId="0" applyFont="1" applyFill="1" applyBorder="1" applyAlignment="1" applyProtection="1">
      <alignment horizontal="left" vertical="center" wrapText="1" indent="1"/>
      <protection locked="0"/>
    </xf>
    <xf numFmtId="0" fontId="14" fillId="5" borderId="18" xfId="0" applyFont="1" applyFill="1" applyBorder="1" applyAlignment="1" applyProtection="1">
      <alignment horizontal="left" vertical="center" wrapText="1" indent="1"/>
      <protection locked="0"/>
    </xf>
    <xf numFmtId="0" fontId="14" fillId="5" borderId="2" xfId="0" applyFont="1" applyFill="1" applyBorder="1" applyAlignment="1" applyProtection="1">
      <alignment horizontal="left" vertical="center" wrapText="1" indent="1"/>
      <protection locked="0"/>
    </xf>
    <xf numFmtId="0" fontId="14" fillId="5" borderId="9" xfId="0" applyFont="1" applyFill="1" applyBorder="1" applyAlignment="1" applyProtection="1">
      <alignment horizontal="left" vertical="center" wrapText="1" indent="1"/>
      <protection locked="0"/>
    </xf>
    <xf numFmtId="0" fontId="14" fillId="5" borderId="13" xfId="0" applyFont="1" applyFill="1" applyBorder="1" applyAlignment="1" applyProtection="1">
      <alignment horizontal="left" vertical="center" wrapText="1" indent="1"/>
      <protection locked="0"/>
    </xf>
    <xf numFmtId="164" fontId="14" fillId="5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3"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ont>
        <b/>
        <i val="0"/>
      </font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6"/>
  <sheetViews>
    <sheetView tabSelected="1" zoomScaleNormal="100" workbookViewId="0">
      <selection activeCell="F2" sqref="F2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53.28515625" style="1" customWidth="1"/>
    <col min="4" max="4" width="11.7109375" style="2" customWidth="1"/>
    <col min="5" max="5" width="11.28515625" style="3" customWidth="1"/>
    <col min="6" max="6" width="83.42578125" style="1" customWidth="1"/>
    <col min="7" max="7" width="27.85546875" style="1" customWidth="1"/>
    <col min="8" max="8" width="19.28515625" style="1" customWidth="1"/>
    <col min="9" max="9" width="24.85546875" style="1" customWidth="1"/>
    <col min="10" max="10" width="16.85546875" style="1" customWidth="1"/>
    <col min="11" max="11" width="48" style="5" customWidth="1"/>
    <col min="12" max="12" width="36" style="5" customWidth="1"/>
    <col min="13" max="13" width="41.5703125" style="5" customWidth="1"/>
    <col min="14" max="14" width="25.7109375" style="1" customWidth="1"/>
    <col min="15" max="15" width="15.140625" style="1" hidden="1" customWidth="1"/>
    <col min="16" max="16" width="21.5703125" style="5" customWidth="1"/>
    <col min="17" max="17" width="23.7109375" style="5" customWidth="1"/>
    <col min="18" max="18" width="20.7109375" style="5" bestFit="1" customWidth="1"/>
    <col min="19" max="19" width="19.7109375" style="5" bestFit="1" customWidth="1"/>
    <col min="20" max="20" width="12.28515625" style="5" hidden="1" customWidth="1"/>
    <col min="21" max="21" width="35.85546875" style="4" customWidth="1"/>
    <col min="22" max="16384" width="9.140625" style="5"/>
  </cols>
  <sheetData>
    <row r="1" spans="2:21" ht="43.15" customHeight="1" x14ac:dyDescent="0.25">
      <c r="B1" s="125" t="s">
        <v>31</v>
      </c>
      <c r="C1" s="126"/>
      <c r="D1" s="34"/>
      <c r="E1" s="35"/>
    </row>
    <row r="2" spans="2:21" ht="18.75" customHeight="1" x14ac:dyDescent="0.25">
      <c r="B2" s="10"/>
      <c r="C2" s="5"/>
      <c r="D2" s="10"/>
      <c r="E2" s="11"/>
      <c r="F2" s="6"/>
      <c r="G2" s="44"/>
      <c r="H2" s="44"/>
      <c r="I2" s="44"/>
      <c r="J2" s="42"/>
      <c r="K2" s="43"/>
      <c r="L2" s="43"/>
      <c r="N2" s="6"/>
      <c r="O2" s="6"/>
      <c r="P2" s="7"/>
      <c r="Q2" s="7"/>
      <c r="S2" s="7"/>
      <c r="T2" s="8"/>
      <c r="U2" s="9"/>
    </row>
    <row r="3" spans="2:21" ht="18" customHeight="1" x14ac:dyDescent="0.25">
      <c r="B3" s="15"/>
      <c r="C3" s="13" t="s">
        <v>0</v>
      </c>
      <c r="D3" s="14"/>
      <c r="E3" s="14"/>
      <c r="F3" s="14"/>
      <c r="G3" s="45"/>
      <c r="H3" s="45"/>
      <c r="I3" s="45"/>
      <c r="J3" s="45"/>
      <c r="K3" s="45"/>
      <c r="L3" s="45"/>
      <c r="M3" s="7"/>
      <c r="N3" s="36"/>
      <c r="O3" s="4"/>
      <c r="P3" s="36"/>
      <c r="Q3" s="36"/>
      <c r="R3" s="36"/>
      <c r="S3" s="36"/>
    </row>
    <row r="4" spans="2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7"/>
      <c r="J4" s="7"/>
      <c r="K4" s="7"/>
      <c r="L4" s="7"/>
      <c r="M4" s="7"/>
      <c r="N4" s="6"/>
      <c r="O4" s="6"/>
      <c r="P4" s="7"/>
      <c r="Q4" s="7"/>
      <c r="S4" s="7"/>
    </row>
    <row r="5" spans="2:21" ht="34.5" customHeight="1" thickBot="1" x14ac:dyDescent="0.3">
      <c r="B5" s="18"/>
      <c r="C5" s="19"/>
      <c r="D5" s="20"/>
      <c r="E5" s="20"/>
      <c r="F5" s="6"/>
      <c r="G5" s="21" t="s">
        <v>2</v>
      </c>
      <c r="H5" s="39"/>
      <c r="I5" s="6"/>
      <c r="J5" s="6"/>
      <c r="N5" s="22"/>
      <c r="O5" s="22"/>
      <c r="Q5" s="21" t="s">
        <v>2</v>
      </c>
      <c r="U5" s="12"/>
    </row>
    <row r="6" spans="2:21" ht="79.900000000000006" customHeight="1" thickTop="1" thickBot="1" x14ac:dyDescent="0.3">
      <c r="B6" s="23" t="s">
        <v>3</v>
      </c>
      <c r="C6" s="38" t="s">
        <v>17</v>
      </c>
      <c r="D6" s="24" t="s">
        <v>4</v>
      </c>
      <c r="E6" s="38" t="s">
        <v>18</v>
      </c>
      <c r="F6" s="38" t="s">
        <v>19</v>
      </c>
      <c r="G6" s="25" t="s">
        <v>5</v>
      </c>
      <c r="H6" s="38" t="s">
        <v>14</v>
      </c>
      <c r="I6" s="38" t="s">
        <v>20</v>
      </c>
      <c r="J6" s="38" t="s">
        <v>21</v>
      </c>
      <c r="K6" s="116" t="s">
        <v>40</v>
      </c>
      <c r="L6" s="46" t="s">
        <v>22</v>
      </c>
      <c r="M6" s="38" t="s">
        <v>25</v>
      </c>
      <c r="N6" s="38" t="s">
        <v>23</v>
      </c>
      <c r="O6" s="38" t="s">
        <v>24</v>
      </c>
      <c r="P6" s="24" t="s">
        <v>6</v>
      </c>
      <c r="Q6" s="26" t="s">
        <v>7</v>
      </c>
      <c r="R6" s="116" t="s">
        <v>8</v>
      </c>
      <c r="S6" s="116" t="s">
        <v>9</v>
      </c>
      <c r="T6" s="38" t="s">
        <v>26</v>
      </c>
      <c r="U6" s="38" t="s">
        <v>27</v>
      </c>
    </row>
    <row r="7" spans="2:21" ht="69" customHeight="1" thickTop="1" thickBot="1" x14ac:dyDescent="0.3">
      <c r="B7" s="63">
        <v>1</v>
      </c>
      <c r="C7" s="117" t="s">
        <v>49</v>
      </c>
      <c r="D7" s="64">
        <v>1</v>
      </c>
      <c r="E7" s="62" t="s">
        <v>28</v>
      </c>
      <c r="F7" s="84" t="s">
        <v>47</v>
      </c>
      <c r="G7" s="156"/>
      <c r="H7" s="65" t="s">
        <v>29</v>
      </c>
      <c r="I7" s="112" t="s">
        <v>30</v>
      </c>
      <c r="J7" s="112" t="s">
        <v>29</v>
      </c>
      <c r="K7" s="60"/>
      <c r="L7" s="112" t="s">
        <v>42</v>
      </c>
      <c r="M7" s="112" t="s">
        <v>41</v>
      </c>
      <c r="N7" s="61">
        <v>21</v>
      </c>
      <c r="O7" s="66">
        <f>D7*P7</f>
        <v>3100</v>
      </c>
      <c r="P7" s="67">
        <v>3100</v>
      </c>
      <c r="Q7" s="164"/>
      <c r="R7" s="68">
        <f>D7*Q7</f>
        <v>0</v>
      </c>
      <c r="S7" s="69" t="str">
        <f t="shared" ref="S7" si="0">IF(ISNUMBER(Q7), IF(Q7&gt;P7,"NEVYHOVUJE","VYHOVUJE")," ")</f>
        <v xml:space="preserve"> </v>
      </c>
      <c r="T7" s="62"/>
      <c r="U7" s="62" t="s">
        <v>13</v>
      </c>
    </row>
    <row r="8" spans="2:21" ht="45.75" customHeight="1" x14ac:dyDescent="0.25">
      <c r="B8" s="70">
        <v>2</v>
      </c>
      <c r="C8" s="118" t="s">
        <v>50</v>
      </c>
      <c r="D8" s="71">
        <v>1</v>
      </c>
      <c r="E8" s="72" t="s">
        <v>28</v>
      </c>
      <c r="F8" s="94" t="s">
        <v>33</v>
      </c>
      <c r="G8" s="157"/>
      <c r="H8" s="73" t="str">
        <f t="shared" ref="H8:H16" si="1">IF(P8&gt;1999,"ANO","NE")</f>
        <v>ANO</v>
      </c>
      <c r="I8" s="145" t="s">
        <v>30</v>
      </c>
      <c r="J8" s="145" t="s">
        <v>29</v>
      </c>
      <c r="K8" s="154"/>
      <c r="L8" s="145" t="s">
        <v>43</v>
      </c>
      <c r="M8" s="145" t="s">
        <v>44</v>
      </c>
      <c r="N8" s="141">
        <v>21</v>
      </c>
      <c r="O8" s="74">
        <f t="shared" ref="O8:O16" si="2">D8*P8</f>
        <v>2000</v>
      </c>
      <c r="P8" s="75">
        <v>2000</v>
      </c>
      <c r="Q8" s="165"/>
      <c r="R8" s="76">
        <f t="shared" ref="R8" si="3">D8*Q8</f>
        <v>0</v>
      </c>
      <c r="S8" s="77" t="str">
        <f t="shared" ref="S8" si="4">IF(ISNUMBER(Q8), IF(Q8&gt;P8,"NEVYHOVUJE","VYHOVUJE")," ")</f>
        <v xml:space="preserve"> </v>
      </c>
      <c r="T8" s="137"/>
      <c r="U8" s="137" t="s">
        <v>10</v>
      </c>
    </row>
    <row r="9" spans="2:21" ht="45.75" customHeight="1" thickBot="1" x14ac:dyDescent="0.3">
      <c r="B9" s="95">
        <v>3</v>
      </c>
      <c r="C9" s="119" t="s">
        <v>51</v>
      </c>
      <c r="D9" s="97">
        <v>1</v>
      </c>
      <c r="E9" s="98" t="s">
        <v>28</v>
      </c>
      <c r="F9" s="96" t="s">
        <v>34</v>
      </c>
      <c r="G9" s="158"/>
      <c r="H9" s="99" t="str">
        <f t="shared" si="1"/>
        <v>ANO</v>
      </c>
      <c r="I9" s="149"/>
      <c r="J9" s="149"/>
      <c r="K9" s="147"/>
      <c r="L9" s="155"/>
      <c r="M9" s="155"/>
      <c r="N9" s="142"/>
      <c r="O9" s="100">
        <f t="shared" si="2"/>
        <v>4200</v>
      </c>
      <c r="P9" s="101">
        <v>4200</v>
      </c>
      <c r="Q9" s="166"/>
      <c r="R9" s="102">
        <f t="shared" ref="R9" si="5">D9*Q9</f>
        <v>0</v>
      </c>
      <c r="S9" s="103" t="str">
        <f t="shared" ref="S9" si="6">IF(ISNUMBER(Q9), IF(Q9&gt;P9,"NEVYHOVUJE","VYHOVUJE")," ")</f>
        <v xml:space="preserve"> </v>
      </c>
      <c r="T9" s="139"/>
      <c r="U9" s="139"/>
    </row>
    <row r="10" spans="2:21" ht="26.25" customHeight="1" x14ac:dyDescent="0.25">
      <c r="B10" s="85">
        <v>4</v>
      </c>
      <c r="C10" s="120" t="s">
        <v>52</v>
      </c>
      <c r="D10" s="87">
        <v>1</v>
      </c>
      <c r="E10" s="88" t="s">
        <v>32</v>
      </c>
      <c r="F10" s="86" t="s">
        <v>35</v>
      </c>
      <c r="G10" s="159"/>
      <c r="H10" s="89" t="str">
        <f t="shared" si="1"/>
        <v>ANO</v>
      </c>
      <c r="I10" s="145" t="s">
        <v>30</v>
      </c>
      <c r="J10" s="145" t="s">
        <v>29</v>
      </c>
      <c r="K10" s="154"/>
      <c r="L10" s="145" t="s">
        <v>45</v>
      </c>
      <c r="M10" s="145" t="s">
        <v>46</v>
      </c>
      <c r="N10" s="141">
        <v>21</v>
      </c>
      <c r="O10" s="90">
        <f t="shared" si="2"/>
        <v>10350</v>
      </c>
      <c r="P10" s="91">
        <v>10350</v>
      </c>
      <c r="Q10" s="167"/>
      <c r="R10" s="92">
        <f t="shared" ref="R10:R16" si="7">D10*Q10</f>
        <v>0</v>
      </c>
      <c r="S10" s="93" t="str">
        <f t="shared" ref="S10:S16" si="8">IF(ISNUMBER(Q10), IF(Q10&gt;P10,"NEVYHOVUJE","VYHOVUJE")," ")</f>
        <v xml:space="preserve"> </v>
      </c>
      <c r="T10" s="137"/>
      <c r="U10" s="137" t="s">
        <v>10</v>
      </c>
    </row>
    <row r="11" spans="2:21" ht="26.25" customHeight="1" x14ac:dyDescent="0.25">
      <c r="B11" s="78">
        <v>5</v>
      </c>
      <c r="C11" s="121" t="s">
        <v>53</v>
      </c>
      <c r="D11" s="79">
        <v>1</v>
      </c>
      <c r="E11" s="80" t="s">
        <v>28</v>
      </c>
      <c r="F11" s="82" t="s">
        <v>37</v>
      </c>
      <c r="G11" s="160"/>
      <c r="H11" s="48" t="str">
        <f t="shared" si="1"/>
        <v>ANO</v>
      </c>
      <c r="I11" s="151"/>
      <c r="J11" s="151"/>
      <c r="K11" s="146"/>
      <c r="L11" s="146"/>
      <c r="M11" s="146"/>
      <c r="N11" s="143"/>
      <c r="O11" s="49">
        <f t="shared" si="2"/>
        <v>3450</v>
      </c>
      <c r="P11" s="81">
        <v>3450</v>
      </c>
      <c r="Q11" s="168"/>
      <c r="R11" s="50">
        <f t="shared" ref="R11:R15" si="9">D11*Q11</f>
        <v>0</v>
      </c>
      <c r="S11" s="51" t="str">
        <f t="shared" ref="S11:S15" si="10">IF(ISNUMBER(Q11), IF(Q11&gt;P11,"NEVYHOVUJE","VYHOVUJE")," ")</f>
        <v xml:space="preserve"> </v>
      </c>
      <c r="T11" s="138"/>
      <c r="U11" s="138"/>
    </row>
    <row r="12" spans="2:21" ht="26.25" customHeight="1" thickBot="1" x14ac:dyDescent="0.3">
      <c r="B12" s="95">
        <v>6</v>
      </c>
      <c r="C12" s="119" t="s">
        <v>54</v>
      </c>
      <c r="D12" s="97">
        <v>2</v>
      </c>
      <c r="E12" s="98" t="s">
        <v>28</v>
      </c>
      <c r="F12" s="96" t="s">
        <v>36</v>
      </c>
      <c r="G12" s="158"/>
      <c r="H12" s="99" t="str">
        <f t="shared" si="1"/>
        <v>ANO</v>
      </c>
      <c r="I12" s="149"/>
      <c r="J12" s="149"/>
      <c r="K12" s="147"/>
      <c r="L12" s="147"/>
      <c r="M12" s="147"/>
      <c r="N12" s="142"/>
      <c r="O12" s="100">
        <f t="shared" si="2"/>
        <v>4000</v>
      </c>
      <c r="P12" s="101">
        <v>2000</v>
      </c>
      <c r="Q12" s="166"/>
      <c r="R12" s="102">
        <f t="shared" si="9"/>
        <v>0</v>
      </c>
      <c r="S12" s="103" t="str">
        <f t="shared" si="10"/>
        <v xml:space="preserve"> </v>
      </c>
      <c r="T12" s="139"/>
      <c r="U12" s="139"/>
    </row>
    <row r="13" spans="2:21" ht="35.25" customHeight="1" x14ac:dyDescent="0.25">
      <c r="B13" s="108">
        <v>7</v>
      </c>
      <c r="C13" s="122" t="s">
        <v>52</v>
      </c>
      <c r="D13" s="110">
        <v>2</v>
      </c>
      <c r="E13" s="113" t="s">
        <v>32</v>
      </c>
      <c r="F13" s="109" t="s">
        <v>38</v>
      </c>
      <c r="G13" s="161"/>
      <c r="H13" s="73" t="str">
        <f t="shared" si="1"/>
        <v>ANO</v>
      </c>
      <c r="I13" s="145" t="s">
        <v>30</v>
      </c>
      <c r="J13" s="145" t="s">
        <v>29</v>
      </c>
      <c r="K13" s="154"/>
      <c r="L13" s="145" t="s">
        <v>45</v>
      </c>
      <c r="M13" s="145" t="s">
        <v>46</v>
      </c>
      <c r="N13" s="141">
        <v>21</v>
      </c>
      <c r="O13" s="74">
        <f t="shared" si="2"/>
        <v>20700</v>
      </c>
      <c r="P13" s="111">
        <v>10350</v>
      </c>
      <c r="Q13" s="169"/>
      <c r="R13" s="76">
        <f t="shared" si="9"/>
        <v>0</v>
      </c>
      <c r="S13" s="77" t="str">
        <f t="shared" si="10"/>
        <v xml:space="preserve"> </v>
      </c>
      <c r="T13" s="137"/>
      <c r="U13" s="137" t="s">
        <v>10</v>
      </c>
    </row>
    <row r="14" spans="2:21" ht="35.25" customHeight="1" thickBot="1" x14ac:dyDescent="0.3">
      <c r="B14" s="95">
        <v>8</v>
      </c>
      <c r="C14" s="119" t="s">
        <v>54</v>
      </c>
      <c r="D14" s="97">
        <v>3</v>
      </c>
      <c r="E14" s="98" t="s">
        <v>28</v>
      </c>
      <c r="F14" s="96" t="s">
        <v>36</v>
      </c>
      <c r="G14" s="158"/>
      <c r="H14" s="99" t="str">
        <f t="shared" si="1"/>
        <v>ANO</v>
      </c>
      <c r="I14" s="149"/>
      <c r="J14" s="149"/>
      <c r="K14" s="147"/>
      <c r="L14" s="147"/>
      <c r="M14" s="147"/>
      <c r="N14" s="142"/>
      <c r="O14" s="100">
        <f t="shared" si="2"/>
        <v>6000</v>
      </c>
      <c r="P14" s="101">
        <v>2000</v>
      </c>
      <c r="Q14" s="166"/>
      <c r="R14" s="102">
        <f t="shared" si="9"/>
        <v>0</v>
      </c>
      <c r="S14" s="103" t="str">
        <f t="shared" si="10"/>
        <v xml:space="preserve"> </v>
      </c>
      <c r="T14" s="139"/>
      <c r="U14" s="139"/>
    </row>
    <row r="15" spans="2:21" ht="36" customHeight="1" x14ac:dyDescent="0.25">
      <c r="B15" s="104">
        <v>9</v>
      </c>
      <c r="C15" s="123" t="s">
        <v>52</v>
      </c>
      <c r="D15" s="106">
        <v>2</v>
      </c>
      <c r="E15" s="114" t="s">
        <v>32</v>
      </c>
      <c r="F15" s="105" t="s">
        <v>38</v>
      </c>
      <c r="G15" s="162"/>
      <c r="H15" s="89" t="str">
        <f t="shared" si="1"/>
        <v>ANO</v>
      </c>
      <c r="I15" s="145" t="s">
        <v>30</v>
      </c>
      <c r="J15" s="152" t="s">
        <v>39</v>
      </c>
      <c r="K15" s="145" t="s">
        <v>48</v>
      </c>
      <c r="L15" s="145" t="s">
        <v>45</v>
      </c>
      <c r="M15" s="145" t="s">
        <v>46</v>
      </c>
      <c r="N15" s="141">
        <v>21</v>
      </c>
      <c r="O15" s="90">
        <f t="shared" si="2"/>
        <v>20700</v>
      </c>
      <c r="P15" s="107">
        <v>10350</v>
      </c>
      <c r="Q15" s="170"/>
      <c r="R15" s="92">
        <f t="shared" si="9"/>
        <v>0</v>
      </c>
      <c r="S15" s="93" t="str">
        <f t="shared" si="10"/>
        <v xml:space="preserve"> </v>
      </c>
      <c r="T15" s="137"/>
      <c r="U15" s="137" t="s">
        <v>10</v>
      </c>
    </row>
    <row r="16" spans="2:21" ht="36" customHeight="1" thickBot="1" x14ac:dyDescent="0.3">
      <c r="B16" s="52">
        <v>10</v>
      </c>
      <c r="C16" s="124" t="s">
        <v>54</v>
      </c>
      <c r="D16" s="53">
        <v>2</v>
      </c>
      <c r="E16" s="54" t="s">
        <v>28</v>
      </c>
      <c r="F16" s="83" t="s">
        <v>36</v>
      </c>
      <c r="G16" s="163"/>
      <c r="H16" s="55" t="str">
        <f t="shared" si="1"/>
        <v>ANO</v>
      </c>
      <c r="I16" s="150"/>
      <c r="J16" s="153"/>
      <c r="K16" s="148"/>
      <c r="L16" s="148"/>
      <c r="M16" s="148"/>
      <c r="N16" s="144"/>
      <c r="O16" s="56">
        <f t="shared" si="2"/>
        <v>4000</v>
      </c>
      <c r="P16" s="57">
        <v>2000</v>
      </c>
      <c r="Q16" s="171"/>
      <c r="R16" s="58">
        <f t="shared" si="7"/>
        <v>0</v>
      </c>
      <c r="S16" s="59" t="str">
        <f t="shared" si="8"/>
        <v xml:space="preserve"> </v>
      </c>
      <c r="T16" s="140"/>
      <c r="U16" s="140"/>
    </row>
    <row r="17" spans="2:21" ht="16.5" thickTop="1" thickBot="1" x14ac:dyDescent="0.3">
      <c r="C17" s="5"/>
      <c r="D17" s="5"/>
      <c r="E17" s="5"/>
      <c r="F17" s="5"/>
      <c r="G17" s="5"/>
      <c r="H17" s="5"/>
      <c r="I17" s="5"/>
      <c r="J17" s="5"/>
      <c r="N17" s="5"/>
      <c r="O17" s="5"/>
      <c r="R17" s="47"/>
    </row>
    <row r="18" spans="2:21" ht="60.75" customHeight="1" thickTop="1" thickBot="1" x14ac:dyDescent="0.3">
      <c r="B18" s="132" t="s">
        <v>15</v>
      </c>
      <c r="C18" s="133"/>
      <c r="D18" s="133"/>
      <c r="E18" s="133"/>
      <c r="F18" s="133"/>
      <c r="G18" s="133"/>
      <c r="H18" s="115"/>
      <c r="I18" s="27"/>
      <c r="J18" s="27"/>
      <c r="K18" s="27"/>
      <c r="L18" s="12"/>
      <c r="M18" s="12"/>
      <c r="N18" s="28"/>
      <c r="O18" s="28"/>
      <c r="P18" s="29" t="s">
        <v>11</v>
      </c>
      <c r="Q18" s="134" t="s">
        <v>12</v>
      </c>
      <c r="R18" s="135"/>
      <c r="S18" s="136"/>
      <c r="T18" s="22"/>
      <c r="U18" s="30"/>
    </row>
    <row r="19" spans="2:21" ht="33.75" customHeight="1" thickTop="1" thickBot="1" x14ac:dyDescent="0.3">
      <c r="B19" s="127" t="s">
        <v>16</v>
      </c>
      <c r="C19" s="128"/>
      <c r="D19" s="128"/>
      <c r="E19" s="128"/>
      <c r="F19" s="128"/>
      <c r="G19" s="128"/>
      <c r="H19" s="37"/>
      <c r="I19" s="31"/>
      <c r="L19" s="10"/>
      <c r="M19" s="10"/>
      <c r="N19" s="32"/>
      <c r="O19" s="32"/>
      <c r="P19" s="33">
        <f>SUM(O7:O16)</f>
        <v>78500</v>
      </c>
      <c r="Q19" s="129">
        <f>SUM(R7:R16)</f>
        <v>0</v>
      </c>
      <c r="R19" s="130"/>
      <c r="S19" s="131"/>
    </row>
    <row r="20" spans="2:21" ht="14.25" customHeight="1" thickTop="1" x14ac:dyDescent="0.25"/>
    <row r="21" spans="2:21" ht="14.25" customHeight="1" x14ac:dyDescent="0.25">
      <c r="B21" s="40"/>
    </row>
    <row r="22" spans="2:21" ht="14.25" customHeight="1" x14ac:dyDescent="0.25">
      <c r="B22" s="41"/>
      <c r="C22" s="40"/>
    </row>
    <row r="23" spans="2:21" ht="14.25" customHeight="1" x14ac:dyDescent="0.25"/>
    <row r="24" spans="2:21" ht="14.25" customHeight="1" x14ac:dyDescent="0.25"/>
    <row r="25" spans="2:21" ht="14.25" customHeight="1" x14ac:dyDescent="0.25"/>
    <row r="26" spans="2:21" ht="14.25" customHeight="1" x14ac:dyDescent="0.25"/>
    <row r="27" spans="2:21" ht="14.25" customHeight="1" x14ac:dyDescent="0.25"/>
    <row r="28" spans="2:21" ht="14.25" customHeight="1" x14ac:dyDescent="0.25"/>
    <row r="29" spans="2:21" ht="14.25" customHeight="1" x14ac:dyDescent="0.25"/>
    <row r="30" spans="2:21" ht="14.25" customHeight="1" x14ac:dyDescent="0.25"/>
    <row r="31" spans="2:21" ht="14.25" customHeight="1" x14ac:dyDescent="0.25"/>
    <row r="32" spans="2:21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</sheetData>
  <sheetProtection algorithmName="SHA-512" hashValue="pcfOA5qRglmG81rooEb8nqXFs49+nGvLsvZpM3THI+BDNn8fjaJUf1wDasGf6/eWUc5KhoXS7UaxuLejIbtijg==" saltValue="t5sIaB8k1K8seGXZOtIb2w==" spinCount="100000" sheet="1" objects="1" scenarios="1"/>
  <mergeCells count="37">
    <mergeCell ref="L8:L9"/>
    <mergeCell ref="M8:M9"/>
    <mergeCell ref="J10:J12"/>
    <mergeCell ref="J13:J14"/>
    <mergeCell ref="J15:J16"/>
    <mergeCell ref="K15:K16"/>
    <mergeCell ref="K8:K9"/>
    <mergeCell ref="K10:K12"/>
    <mergeCell ref="K13:K14"/>
    <mergeCell ref="T15:T16"/>
    <mergeCell ref="N8:N9"/>
    <mergeCell ref="N10:N12"/>
    <mergeCell ref="N13:N14"/>
    <mergeCell ref="N15:N16"/>
    <mergeCell ref="T8:T9"/>
    <mergeCell ref="T10:T12"/>
    <mergeCell ref="T13:T14"/>
    <mergeCell ref="U13:U14"/>
    <mergeCell ref="U15:U16"/>
    <mergeCell ref="U10:U12"/>
    <mergeCell ref="U8:U9"/>
    <mergeCell ref="B1:C1"/>
    <mergeCell ref="B19:G19"/>
    <mergeCell ref="Q19:S19"/>
    <mergeCell ref="B18:G18"/>
    <mergeCell ref="Q18:S18"/>
    <mergeCell ref="L10:L12"/>
    <mergeCell ref="M10:M12"/>
    <mergeCell ref="L13:L14"/>
    <mergeCell ref="M13:M14"/>
    <mergeCell ref="L15:L16"/>
    <mergeCell ref="M15:M16"/>
    <mergeCell ref="I8:I9"/>
    <mergeCell ref="I15:I16"/>
    <mergeCell ref="I13:I14"/>
    <mergeCell ref="I10:I12"/>
    <mergeCell ref="J8:J9"/>
  </mergeCells>
  <conditionalFormatting sqref="B7:B16">
    <cfRule type="containsBlanks" dxfId="12" priority="61">
      <formula>LEN(TRIM(B7))=0</formula>
    </cfRule>
  </conditionalFormatting>
  <conditionalFormatting sqref="B7:B16">
    <cfRule type="cellIs" dxfId="11" priority="56" operator="greaterThanOrEqual">
      <formula>1</formula>
    </cfRule>
  </conditionalFormatting>
  <conditionalFormatting sqref="S7:S16">
    <cfRule type="cellIs" dxfId="10" priority="53" operator="equal">
      <formula>"VYHOVUJE"</formula>
    </cfRule>
  </conditionalFormatting>
  <conditionalFormatting sqref="S7:S16">
    <cfRule type="cellIs" dxfId="9" priority="52" operator="equal">
      <formula>"NEVYHOVUJE"</formula>
    </cfRule>
  </conditionalFormatting>
  <conditionalFormatting sqref="G7:G16 Q7:Q16">
    <cfRule type="containsBlanks" dxfId="8" priority="33">
      <formula>LEN(TRIM(G7))=0</formula>
    </cfRule>
  </conditionalFormatting>
  <conditionalFormatting sqref="G7:G16 Q7:Q16">
    <cfRule type="notContainsBlanks" dxfId="7" priority="31">
      <formula>LEN(TRIM(G7))&gt;0</formula>
    </cfRule>
  </conditionalFormatting>
  <conditionalFormatting sqref="G7:G16 Q7:Q16">
    <cfRule type="notContainsBlanks" dxfId="6" priority="30">
      <formula>LEN(TRIM(G7))&gt;0</formula>
    </cfRule>
  </conditionalFormatting>
  <conditionalFormatting sqref="G7:G16">
    <cfRule type="notContainsBlanks" dxfId="5" priority="29">
      <formula>LEN(TRIM(G7))&gt;0</formula>
    </cfRule>
  </conditionalFormatting>
  <conditionalFormatting sqref="H7:H16">
    <cfRule type="containsBlanks" dxfId="4" priority="7">
      <formula>LEN(TRIM(H7))=0</formula>
    </cfRule>
  </conditionalFormatting>
  <conditionalFormatting sqref="H7:H16">
    <cfRule type="notContainsBlanks" dxfId="3" priority="8">
      <formula>LEN(TRIM(H7))&gt;0</formula>
    </cfRule>
  </conditionalFormatting>
  <conditionalFormatting sqref="H7:H16">
    <cfRule type="containsText" dxfId="2" priority="6" operator="containsText" text="ANO">
      <formula>NOT(ISERROR(SEARCH("ANO",H7)))</formula>
    </cfRule>
  </conditionalFormatting>
  <conditionalFormatting sqref="D7">
    <cfRule type="containsBlanks" dxfId="1" priority="3">
      <formula>LEN(TRIM(D7))=0</formula>
    </cfRule>
  </conditionalFormatting>
  <conditionalFormatting sqref="D8:D16">
    <cfRule type="containsBlanks" dxfId="0" priority="2">
      <formula>LEN(TRIM(D8))=0</formula>
    </cfRule>
  </conditionalFormatting>
  <dataValidations count="2">
    <dataValidation type="list" showInputMessage="1" showErrorMessage="1" sqref="J7 H7:H16" xr:uid="{00000000-0002-0000-0000-000001000000}">
      <formula1>"ANO,NE"</formula1>
    </dataValidation>
    <dataValidation type="list" showInputMessage="1" showErrorMessage="1" sqref="E7:E16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2022-08-16T05:55:02Z</cp:lastPrinted>
  <dcterms:created xsi:type="dcterms:W3CDTF">2014-03-05T12:43:32Z</dcterms:created>
  <dcterms:modified xsi:type="dcterms:W3CDTF">2022-08-16T07:11:02Z</dcterms:modified>
</cp:coreProperties>
</file>